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2" i="1"/>
  <c r="F111"/>
  <c r="F110"/>
  <c r="F113" s="1"/>
  <c r="F109"/>
  <c r="F108"/>
  <c r="F106"/>
  <c r="F105"/>
  <c r="F103"/>
  <c r="F102"/>
  <c r="F101"/>
  <c r="F100"/>
  <c r="F107" s="1"/>
  <c r="F98"/>
  <c r="F97"/>
  <c r="F96"/>
  <c r="F95"/>
  <c r="F94"/>
  <c r="F93"/>
  <c r="F92"/>
  <c r="F91"/>
  <c r="F90"/>
  <c r="F89"/>
  <c r="F99" s="1"/>
  <c r="F87"/>
  <c r="F86"/>
  <c r="F84"/>
  <c r="F82"/>
  <c r="F81"/>
  <c r="F80"/>
  <c r="F79"/>
  <c r="F78"/>
  <c r="F77"/>
  <c r="D77"/>
  <c r="F76"/>
  <c r="F75"/>
  <c r="F74"/>
  <c r="F73"/>
  <c r="F72"/>
  <c r="F71"/>
  <c r="D71"/>
  <c r="F70"/>
  <c r="F69"/>
  <c r="D69"/>
  <c r="F68"/>
  <c r="D68"/>
  <c r="F67"/>
  <c r="D67"/>
  <c r="F66"/>
  <c r="F65"/>
  <c r="D65"/>
  <c r="F64"/>
  <c r="D64"/>
  <c r="F63"/>
  <c r="D63"/>
  <c r="F62"/>
  <c r="D62"/>
  <c r="F61"/>
  <c r="F60"/>
  <c r="D60"/>
  <c r="F59"/>
  <c r="D59"/>
  <c r="F58"/>
  <c r="D58"/>
  <c r="F57"/>
  <c r="D57"/>
  <c r="F56"/>
  <c r="D56"/>
  <c r="F55"/>
  <c r="D55"/>
  <c r="F54"/>
  <c r="D54"/>
  <c r="F53"/>
  <c r="F52"/>
  <c r="F51"/>
  <c r="F50"/>
  <c r="D50"/>
  <c r="F49"/>
  <c r="F48"/>
  <c r="D48"/>
  <c r="F47"/>
  <c r="F46"/>
  <c r="F45"/>
  <c r="D45"/>
  <c r="F44"/>
  <c r="D44"/>
  <c r="F43"/>
  <c r="D43"/>
  <c r="F42"/>
  <c r="D42"/>
  <c r="F41"/>
  <c r="D41"/>
  <c r="F40"/>
  <c r="D40"/>
  <c r="F39"/>
  <c r="D39"/>
  <c r="F38"/>
  <c r="D38"/>
  <c r="D72" s="1"/>
  <c r="F37"/>
  <c r="F36"/>
  <c r="F35"/>
  <c r="F34"/>
  <c r="F33"/>
  <c r="F32"/>
  <c r="D32"/>
  <c r="F31"/>
  <c r="F30"/>
  <c r="D30"/>
  <c r="D37" s="1"/>
  <c r="F29"/>
  <c r="F28"/>
  <c r="F27"/>
  <c r="D27"/>
  <c r="F26"/>
  <c r="D26"/>
  <c r="F25"/>
  <c r="F24"/>
  <c r="D24"/>
  <c r="F23"/>
  <c r="D23"/>
  <c r="F22"/>
  <c r="F21"/>
  <c r="D21"/>
  <c r="F20"/>
  <c r="D20"/>
  <c r="F19"/>
  <c r="D19"/>
  <c r="F18"/>
  <c r="D18"/>
  <c r="F17"/>
  <c r="F16"/>
  <c r="F15"/>
  <c r="F14"/>
  <c r="D14"/>
  <c r="F13"/>
  <c r="F12"/>
  <c r="D12"/>
  <c r="F11"/>
  <c r="F10"/>
  <c r="D10"/>
  <c r="D28" s="1"/>
  <c r="F9"/>
  <c r="D9"/>
  <c r="F8"/>
  <c r="F7"/>
  <c r="D7"/>
  <c r="D6"/>
  <c r="D5"/>
  <c r="F4"/>
  <c r="F83" s="1"/>
  <c r="D4"/>
  <c r="F3"/>
  <c r="D3"/>
  <c r="D8" s="1"/>
  <c r="D114" l="1"/>
  <c r="D116" s="1"/>
  <c r="F114"/>
  <c r="F116" l="1"/>
  <c r="F115"/>
</calcChain>
</file>

<file path=xl/sharedStrings.xml><?xml version="1.0" encoding="utf-8"?>
<sst xmlns="http://schemas.openxmlformats.org/spreadsheetml/2006/main" count="173" uniqueCount="172">
  <si>
    <t>التقرير المالي لبلدية الزبابدة   2019</t>
  </si>
  <si>
    <t>الايرادات</t>
  </si>
  <si>
    <t>المصروفات</t>
  </si>
  <si>
    <t>استرداد ديون720013</t>
  </si>
  <si>
    <t>800000 رواتب الموظفين المصنفين</t>
  </si>
  <si>
    <t>انارة شوارع وصيانة لمبات720003</t>
  </si>
  <si>
    <t>800003 مكافئات الموظفين</t>
  </si>
  <si>
    <t>اثمان عدادات كهرباء مسبقة الدفع</t>
  </si>
  <si>
    <t>تعويضات مشاريع</t>
  </si>
  <si>
    <t>ارباح اسهم وسندات</t>
  </si>
  <si>
    <t>800004 اجور عمل اضافي</t>
  </si>
  <si>
    <t>640002 ايراد استثمارات اسهم وسندات</t>
  </si>
  <si>
    <t>800005 مصاريف نهاية خدمة</t>
  </si>
  <si>
    <t>740008 ايراد تضمينات مشاريع وممتلكات</t>
  </si>
  <si>
    <t>800007 مصاريف التقاعد - البلدية</t>
  </si>
  <si>
    <t>700001 ايراد قراءة عدادات مياه - سكن</t>
  </si>
  <si>
    <t>800009 راتب رئيس البلدية</t>
  </si>
  <si>
    <t>800010 راتب نائب رئيس البلدية</t>
  </si>
  <si>
    <t>700002 ايراد قراءة عدادات مياه - تجاري</t>
  </si>
  <si>
    <t>غلاء معيشة 802001</t>
  </si>
  <si>
    <t>بدل سفر 802002</t>
  </si>
  <si>
    <t>700003 ايراد قراءة عدادات مياه - منشأت صناعية</t>
  </si>
  <si>
    <t>808001 تدريب وتطوير الموظفين</t>
  </si>
  <si>
    <t xml:space="preserve">915001 خدمات سياحية </t>
  </si>
  <si>
    <t>810001 مصاريف تشريفات وضيافة</t>
  </si>
  <si>
    <t>820003 مصاريف خدمات استشارية</t>
  </si>
  <si>
    <t>700004 ايراد اثمان مياه الشرب</t>
  </si>
  <si>
    <t>820004 مصاريف قضائية</t>
  </si>
  <si>
    <t>700005 ايراد اثمان مياه زراعية</t>
  </si>
  <si>
    <t>820005 مصاريف علاقات عامة</t>
  </si>
  <si>
    <t>700006 ديون المياه السابقة</t>
  </si>
  <si>
    <t>822001 مصاريف بريد وهاتف</t>
  </si>
  <si>
    <t>700011 مساهمات الربط مع شبكة المياه</t>
  </si>
  <si>
    <t>822003 مصاريف انترنت واتصالات لاسلكية</t>
  </si>
  <si>
    <t>824003 مصاريف كهرباء مقرات</t>
  </si>
  <si>
    <t>700014 رسوم اشتراكات مياه</t>
  </si>
  <si>
    <t>824004 مصاريف  منافع اخرى</t>
  </si>
  <si>
    <t>700015 ايرادات متفرقة مياه</t>
  </si>
  <si>
    <t>827002 مصاريف محروقات تدفئة</t>
  </si>
  <si>
    <t>828002 عمولات ومصاريف بنكية</t>
  </si>
  <si>
    <t>700016 رسوم قطع واعادة وصل المياه</t>
  </si>
  <si>
    <t>828003 اشتراكات صحف ومواقع اخبارية</t>
  </si>
  <si>
    <t>700017 غرامة سرقة المياه</t>
  </si>
  <si>
    <t>828004 هدايا للوفود الاجنبية</t>
  </si>
  <si>
    <t>مجموع ايرادات المياه</t>
  </si>
  <si>
    <t>828006 اثاث وتحسينات</t>
  </si>
  <si>
    <t>ايراد صندوق التقاعد - مساهمة بلدية</t>
  </si>
  <si>
    <t>828007 اجهزة وادوات مكتبية</t>
  </si>
  <si>
    <t>828008 انظمة وبرامج حاسوب</t>
  </si>
  <si>
    <t>ايراد صندوق التقاعد - مساهمة موظفين</t>
  </si>
  <si>
    <t>828009 مصاريف فرق رياضية</t>
  </si>
  <si>
    <t>828010 مصاريف  قضائية</t>
  </si>
  <si>
    <t>829002 مصاريف صيانة معدات مكتبية</t>
  </si>
  <si>
    <t xml:space="preserve"> مصاريف صيانة سيارات وقطع غيار 829003</t>
  </si>
  <si>
    <t>ايراد مخصصات نهاية الخدمة</t>
  </si>
  <si>
    <t>829004 مصاريف صيانة الابنية والمرافق العامة</t>
  </si>
  <si>
    <t>830001 مصاريف ادارية متفرقة</t>
  </si>
  <si>
    <t>ايرادات انمائية</t>
  </si>
  <si>
    <t>830002 مصاريف زي موحد</t>
  </si>
  <si>
    <t>610004 ضريبة منازل املاك ومسقفات</t>
  </si>
  <si>
    <t>830003 مكافئات اعضاء البلدية</t>
  </si>
  <si>
    <t>611006 رسوم النقل على الطرق</t>
  </si>
  <si>
    <t>830004 مصاريف استئجار مقرات ومرافق ادارية</t>
  </si>
  <si>
    <t>620001 رسوم رخص البناء العادية</t>
  </si>
  <si>
    <t>معالجة البيانات 830005</t>
  </si>
  <si>
    <t>620008 رسوم باعة متجولين</t>
  </si>
  <si>
    <t>830007 مصاريف سفر وتنقلات خارجية</t>
  </si>
  <si>
    <t>620011 رسوم رخص برك السباحة</t>
  </si>
  <si>
    <t>830008 مصاريف مواصلات وتنقلات داخلية</t>
  </si>
  <si>
    <t>620020 رسوم رخص الحرف والصناعات</t>
  </si>
  <si>
    <t>830009 مصاريف اعلانات بالصحف</t>
  </si>
  <si>
    <t>620023 رخص المهن والاعمال</t>
  </si>
  <si>
    <t>830010 مصاريف النظافة ولوازمها</t>
  </si>
  <si>
    <t>620028 رسوم تصديق المعاملات</t>
  </si>
  <si>
    <t>830012 مصاريف تصوير طباعة وقرطاسية</t>
  </si>
  <si>
    <t>830013 عدد وادوات صغيرة تستهلك عند الصرف</t>
  </si>
  <si>
    <t>830017 اثاث وتحسينات</t>
  </si>
  <si>
    <t>620029 مخطط موقع وترسيم</t>
  </si>
  <si>
    <t>830018 مصاريف تامينات متنوعة</t>
  </si>
  <si>
    <t>830021  اجهزة وادوات مكتبية</t>
  </si>
  <si>
    <t>620031 رسوم عطاءات</t>
  </si>
  <si>
    <t>830025 هبات وتبرعات</t>
  </si>
  <si>
    <t>غرامات مختلفة 631007</t>
  </si>
  <si>
    <t>830026 مصاريف صيانة حواسيب وملحقاتها</t>
  </si>
  <si>
    <t>مساهمة في وسط البلدة</t>
  </si>
  <si>
    <t>زيوت ومحروقات مركبات ادارية 831002</t>
  </si>
  <si>
    <t xml:space="preserve">سفلتة شوارع جديدة </t>
  </si>
  <si>
    <r>
      <rPr>
        <sz val="10"/>
        <rFont val="Simplified Arabic"/>
        <family val="1"/>
      </rPr>
      <t>850006 مطهرات ومواد طبية</t>
    </r>
    <r>
      <rPr>
        <b/>
        <sz val="10"/>
        <rFont val="Simplified Arabic"/>
        <family val="1"/>
      </rPr>
      <t xml:space="preserve"> </t>
    </r>
  </si>
  <si>
    <t>620035 رسوم تحديد منسوب وتحديد شارع</t>
  </si>
  <si>
    <r>
      <rPr>
        <sz val="10"/>
        <rFont val="Simplified Arabic"/>
        <family val="1"/>
      </rPr>
      <t>850013 مبيدات حشرية</t>
    </r>
    <r>
      <rPr>
        <b/>
        <sz val="10"/>
        <rFont val="Simplified Arabic"/>
        <family val="1"/>
      </rPr>
      <t xml:space="preserve"> </t>
    </r>
  </si>
  <si>
    <t>621014 رسوم شهادات وخرائط</t>
  </si>
  <si>
    <r>
      <rPr>
        <sz val="10"/>
        <rFont val="Simplified Arabic"/>
        <family val="1"/>
      </rPr>
      <t>850018 اثمان كهرباء  انارة الشوارع</t>
    </r>
    <r>
      <rPr>
        <b/>
        <sz val="10"/>
        <rFont val="Simplified Arabic"/>
        <family val="1"/>
      </rPr>
      <t xml:space="preserve"> </t>
    </r>
  </si>
  <si>
    <t>621026 تاجير المسرح والقاعة</t>
  </si>
  <si>
    <r>
      <rPr>
        <sz val="10"/>
        <rFont val="Simplified Arabic"/>
        <family val="1"/>
      </rPr>
      <t>910006 اثمان لوازم انارة الشوارع</t>
    </r>
    <r>
      <rPr>
        <b/>
        <sz val="10"/>
        <rFont val="Simplified Arabic"/>
        <family val="1"/>
      </rPr>
      <t xml:space="preserve"> </t>
    </r>
  </si>
  <si>
    <t>621028 ايراد تذاكر غير ربحية</t>
  </si>
  <si>
    <r>
      <rPr>
        <sz val="10"/>
        <rFont val="Simplified Arabic"/>
        <family val="1"/>
      </rPr>
      <t>855013 مصاريف استئجار الاليات</t>
    </r>
    <r>
      <rPr>
        <b/>
        <sz val="10"/>
        <rFont val="Simplified Arabic"/>
        <family val="1"/>
      </rPr>
      <t xml:space="preserve"> </t>
    </r>
  </si>
  <si>
    <t>مشروع الصندوق</t>
  </si>
  <si>
    <r>
      <rPr>
        <sz val="10"/>
        <rFont val="Simplified Arabic"/>
        <family val="1"/>
      </rPr>
      <t>855023 صيانة الابنية</t>
    </r>
    <r>
      <rPr>
        <b/>
        <sz val="10"/>
        <rFont val="Simplified Arabic"/>
        <family val="1"/>
      </rPr>
      <t xml:space="preserve"> </t>
    </r>
  </si>
  <si>
    <t xml:space="preserve">640009 ايرادات تضمين اراضي  </t>
  </si>
  <si>
    <r>
      <rPr>
        <sz val="10"/>
        <rFont val="Simplified Arabic"/>
        <family val="1"/>
      </rPr>
      <t>855024 صيانة المقابر</t>
    </r>
    <r>
      <rPr>
        <b/>
        <sz val="10"/>
        <rFont val="Simplified Arabic"/>
        <family val="1"/>
      </rPr>
      <t xml:space="preserve"> </t>
    </r>
  </si>
  <si>
    <t xml:space="preserve">640010 ايرادات متنوعة  </t>
  </si>
  <si>
    <r>
      <rPr>
        <sz val="10"/>
        <rFont val="Simplified Arabic"/>
        <family val="1"/>
      </rPr>
      <t>855025 صيانة جدران استنادية</t>
    </r>
    <r>
      <rPr>
        <b/>
        <sz val="10"/>
        <rFont val="Simplified Arabic"/>
        <family val="1"/>
      </rPr>
      <t xml:space="preserve"> </t>
    </r>
  </si>
  <si>
    <t>ايراد خصم مكتسب720021</t>
  </si>
  <si>
    <r>
      <rPr>
        <sz val="10"/>
        <rFont val="Simplified Arabic"/>
        <family val="1"/>
      </rPr>
      <t>855028 صيانة وترقيع طرق وشوارع</t>
    </r>
    <r>
      <rPr>
        <b/>
        <sz val="10"/>
        <rFont val="Simplified Arabic"/>
        <family val="1"/>
      </rPr>
      <t xml:space="preserve"> </t>
    </r>
  </si>
  <si>
    <t xml:space="preserve">660002 ايراد منح وهبات اجنبية </t>
  </si>
  <si>
    <r>
      <rPr>
        <sz val="10"/>
        <rFont val="Simplified Arabic"/>
        <family val="1"/>
      </rPr>
      <t>855034 استشارات واعمال مساحية</t>
    </r>
    <r>
      <rPr>
        <b/>
        <sz val="10"/>
        <rFont val="Simplified Arabic"/>
        <family val="1"/>
      </rPr>
      <t xml:space="preserve"> </t>
    </r>
  </si>
  <si>
    <t>ايرادات المركز الثقافي 621027</t>
  </si>
  <si>
    <r>
      <rPr>
        <sz val="10"/>
        <rFont val="Simplified Arabic"/>
        <family val="1"/>
      </rPr>
      <t>860002 لوازم اطفائية</t>
    </r>
    <r>
      <rPr>
        <b/>
        <sz val="10"/>
        <rFont val="Simplified Arabic"/>
        <family val="1"/>
      </rPr>
      <t xml:space="preserve"> </t>
    </r>
  </si>
  <si>
    <t xml:space="preserve">660003 ايراد منح وهبات محلية </t>
  </si>
  <si>
    <r>
      <rPr>
        <sz val="10"/>
        <rFont val="Simplified Arabic"/>
        <family val="1"/>
      </rPr>
      <t>865004 صيانة حدائق ومنتزهات</t>
    </r>
    <r>
      <rPr>
        <b/>
        <sz val="10"/>
        <rFont val="Simplified Arabic"/>
        <family val="1"/>
      </rPr>
      <t xml:space="preserve"> </t>
    </r>
  </si>
  <si>
    <t xml:space="preserve">660004 ايرادات النشاطات الاجتماعية </t>
  </si>
  <si>
    <t xml:space="preserve">865005 المخيمات الصيفية </t>
  </si>
  <si>
    <t xml:space="preserve">865009 مصاريف الاعياد الدينية والوطنية </t>
  </si>
  <si>
    <t>670002 رسوم نفايات مباني سكنية</t>
  </si>
  <si>
    <t xml:space="preserve">865011 مصاريف مجلس الاطفال </t>
  </si>
  <si>
    <t>670003 رسوم نفايات مباني تجارية</t>
  </si>
  <si>
    <t xml:space="preserve">865012 مصاريف النشاطات الرياضية </t>
  </si>
  <si>
    <t>670004 رسوم نفايات مباني صناعية</t>
  </si>
  <si>
    <t xml:space="preserve">865014 انشطة ثقافية وتعليمية وتوعوية </t>
  </si>
  <si>
    <t xml:space="preserve">865016 انشطة النوع الاجتماعي  </t>
  </si>
  <si>
    <t>670005 رسوم نفايات مباني اكاديمية</t>
  </si>
  <si>
    <t xml:space="preserve">875001 التخطيط </t>
  </si>
  <si>
    <t>مجموع ايرادات عادية</t>
  </si>
  <si>
    <t xml:space="preserve">875002 تطوير المجتمع </t>
  </si>
  <si>
    <t>875003 انتساب لمجالس الخدمات</t>
  </si>
  <si>
    <t>رسوم اشتراكات في مؤسسات محلية ودولية 875004</t>
  </si>
  <si>
    <t>ايراد ضريبة المعارف</t>
  </si>
  <si>
    <r>
      <rPr>
        <sz val="10"/>
        <rFont val="Simplified Arabic"/>
        <family val="1"/>
      </rPr>
      <t>880001 عدد ولوازم هندسية</t>
    </r>
    <r>
      <rPr>
        <b/>
        <sz val="10"/>
        <rFont val="Simplified Arabic"/>
        <family val="1"/>
      </rPr>
      <t xml:space="preserve"> </t>
    </r>
  </si>
  <si>
    <r>
      <rPr>
        <sz val="10"/>
        <rFont val="Simplified Arabic"/>
        <family val="1"/>
      </rPr>
      <t>880004 مصاريف هندسية ومتفرقة</t>
    </r>
    <r>
      <rPr>
        <b/>
        <sz val="10"/>
        <rFont val="Simplified Arabic"/>
        <family val="1"/>
      </rPr>
      <t xml:space="preserve"> </t>
    </r>
  </si>
  <si>
    <r>
      <rPr>
        <sz val="10"/>
        <rFont val="Simplified Arabic"/>
        <family val="1"/>
      </rPr>
      <t>880005 اشتشارات هندسية</t>
    </r>
    <r>
      <rPr>
        <b/>
        <sz val="10"/>
        <rFont val="Simplified Arabic"/>
        <family val="1"/>
      </rPr>
      <t xml:space="preserve"> </t>
    </r>
  </si>
  <si>
    <t>ايراد فرق ترجمة عملة 632020</t>
  </si>
  <si>
    <t>تشغيل المراكز الطبية 915002</t>
  </si>
  <si>
    <r>
      <rPr>
        <sz val="10"/>
        <rFont val="Simplified Arabic"/>
        <family val="1"/>
      </rPr>
      <t>917003 مصاريف جمع وازالة النفايات</t>
    </r>
    <r>
      <rPr>
        <b/>
        <sz val="10"/>
        <rFont val="Simplified Arabic"/>
        <family val="1"/>
      </rPr>
      <t xml:space="preserve"> </t>
    </r>
  </si>
  <si>
    <r>
      <rPr>
        <sz val="10"/>
        <rFont val="Simplified Arabic"/>
        <family val="1"/>
      </rPr>
      <t>917005 مصاريف شراء حاويات</t>
    </r>
    <r>
      <rPr>
        <b/>
        <sz val="10"/>
        <rFont val="Simplified Arabic"/>
        <family val="1"/>
      </rPr>
      <t xml:space="preserve"> </t>
    </r>
  </si>
  <si>
    <r>
      <rPr>
        <sz val="10"/>
        <rFont val="Simplified Arabic"/>
        <family val="1"/>
      </rPr>
      <t>917006 صيانة اليات النفايات</t>
    </r>
    <r>
      <rPr>
        <b/>
        <sz val="10"/>
        <rFont val="Simplified Arabic"/>
        <family val="1"/>
      </rPr>
      <t xml:space="preserve"> </t>
    </r>
  </si>
  <si>
    <r>
      <rPr>
        <sz val="10"/>
        <rFont val="Simplified Arabic"/>
        <family val="1"/>
      </rPr>
      <t>917008 زيوت وشحوم ومحروقات</t>
    </r>
    <r>
      <rPr>
        <b/>
        <sz val="10"/>
        <rFont val="Simplified Arabic"/>
        <family val="1"/>
      </rPr>
      <t xml:space="preserve"> </t>
    </r>
  </si>
  <si>
    <t>مجموع المصاريف التشغيلية والرواتب</t>
  </si>
  <si>
    <t>انشاء المرحلة الاولى من مشروع الصرف الصحي</t>
  </si>
  <si>
    <t>حفر بئر زراعي</t>
  </si>
  <si>
    <t>اقامة جدران استنادية</t>
  </si>
  <si>
    <t>مجموع مشاريع ربحية</t>
  </si>
  <si>
    <t>تكلفة خدمات المياه</t>
  </si>
  <si>
    <t>900001 مصروفات تشغيلية  - المياه</t>
  </si>
  <si>
    <t xml:space="preserve">902001 مشتريات المياه </t>
  </si>
  <si>
    <t xml:space="preserve">عمولة شحن مياه 830028  </t>
  </si>
  <si>
    <t>902002 مشتريات المياه من مصادر اخرى</t>
  </si>
  <si>
    <t>904002 صيانة شبكة المياه</t>
  </si>
  <si>
    <t>904003 صيانة مشروع المياه</t>
  </si>
  <si>
    <t>904005 تطوير شبكة المياه</t>
  </si>
  <si>
    <t>904006 تامين مشروع المياه</t>
  </si>
  <si>
    <t>904013 تكلفة عدادات المياه</t>
  </si>
  <si>
    <t>904014 صيانة خزانات المياه</t>
  </si>
  <si>
    <t>مجموع مصاريف ضخ المياه</t>
  </si>
  <si>
    <t>تصريف مياه امطار</t>
  </si>
  <si>
    <t>تطوير مشروع المياه</t>
  </si>
  <si>
    <t>تاهيل طرق داخلية</t>
  </si>
  <si>
    <t>مشاريع تحت التنفيذ</t>
  </si>
  <si>
    <t>تنظيم مروري وانشاء كراج عام</t>
  </si>
  <si>
    <t>شراء جهاز مساحة لقسم الهندسة</t>
  </si>
  <si>
    <t>مركز ثقافي</t>
  </si>
  <si>
    <t>مجموع المشاريع</t>
  </si>
  <si>
    <t>990001 رواتب متقاعدين</t>
  </si>
  <si>
    <t>اتعاب نهاية خدمة للموظفين 990007</t>
  </si>
  <si>
    <t>980001 مصاريف لتحسين المدارس</t>
  </si>
  <si>
    <t>980002 مصاريف لصيانة المدارس</t>
  </si>
  <si>
    <t>980003 مصاريف لصيانة المدارس</t>
  </si>
  <si>
    <t>مجموع الميزانية الانمائية</t>
  </si>
  <si>
    <t>مجموع الواردات</t>
  </si>
  <si>
    <t>مجموع الصادرات</t>
  </si>
  <si>
    <t>رصيد بداية المدة</t>
  </si>
  <si>
    <t>رصيد نهاية المدة</t>
  </si>
  <si>
    <t>المجموع</t>
  </si>
</sst>
</file>

<file path=xl/styles.xml><?xml version="1.0" encoding="utf-8"?>
<styleSheet xmlns="http://schemas.openxmlformats.org/spreadsheetml/2006/main">
  <numFmts count="2">
    <numFmt numFmtId="164" formatCode="[$-2010000]d/mm/yyyy;@"/>
    <numFmt numFmtId="165" formatCode="0.000"/>
  </numFmts>
  <fonts count="15">
    <font>
      <sz val="11"/>
      <color theme="1"/>
      <name val="Calibri"/>
      <family val="2"/>
      <charset val="178"/>
      <scheme val="minor"/>
    </font>
    <font>
      <sz val="10"/>
      <name val="Simplified Arabic"/>
      <family val="1"/>
    </font>
    <font>
      <sz val="10"/>
      <color theme="8"/>
      <name val="Simplified Arabic"/>
      <family val="1"/>
    </font>
    <font>
      <b/>
      <sz val="16"/>
      <name val="Simplified Arabic"/>
      <family val="1"/>
    </font>
    <font>
      <b/>
      <sz val="10"/>
      <color theme="8"/>
      <name val="Simplified Arabic"/>
      <family val="1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0"/>
      <color theme="1"/>
      <name val="Simplified Arabic"/>
      <family val="1"/>
    </font>
    <font>
      <sz val="10"/>
      <color rgb="FFC00000"/>
      <name val="Simplified Arabic"/>
      <family val="1"/>
    </font>
    <font>
      <b/>
      <sz val="12"/>
      <name val="Simplified Arabic"/>
      <family val="1"/>
    </font>
    <font>
      <b/>
      <sz val="10"/>
      <color rgb="FFC00000"/>
      <name val="Simplified Arabic"/>
      <family val="1"/>
    </font>
    <font>
      <sz val="10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8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vertical="center"/>
    </xf>
    <xf numFmtId="2" fontId="11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Alignment="1">
      <alignment vertical="center"/>
    </xf>
    <xf numFmtId="2" fontId="14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3;&#1601;&#1578;&#1585;%20&#1575;&#1604;&#1589;&#1606;&#1583;&#1608;&#1602;%20&#1603;&#1575;&#1606;&#1608;&#1606;%20&#1575;&#1608;&#1604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تشكيلا ت 2020"/>
      <sheetName val="سندات القبض"/>
      <sheetName val="سند صرف"/>
      <sheetName val="كشف ت الصحي"/>
      <sheetName val="تقريرمالي"/>
      <sheetName val=" تشكيلا ت 2019    "/>
      <sheetName val="ض. دخل "/>
      <sheetName val=" مكافئة نهاية خدمة رئيس البلدية"/>
      <sheetName val="شرح تعديل موازنة "/>
      <sheetName val="كشف ديون المؤسسات"/>
      <sheetName val="موازنة ضريبة المعارف 2019   "/>
      <sheetName val="موازنة ضريبة المعارف 2018  "/>
      <sheetName val="موازنة ضريبة المعارف 2017 "/>
      <sheetName val="متطلبات صندوق البلديات معتز جبر"/>
      <sheetName val="ورقة1"/>
    </sheetNames>
    <sheetDataSet>
      <sheetData sheetId="0"/>
      <sheetData sheetId="1">
        <row r="1703">
          <cell r="E1703">
            <v>449207.67000000004</v>
          </cell>
          <cell r="F1703">
            <v>70000</v>
          </cell>
          <cell r="G1703">
            <v>204109</v>
          </cell>
          <cell r="H1703">
            <v>203089</v>
          </cell>
          <cell r="I1703">
            <v>87640.4</v>
          </cell>
          <cell r="K1703">
            <v>20000</v>
          </cell>
          <cell r="L1703">
            <v>91809.099999999991</v>
          </cell>
          <cell r="M1703">
            <v>3600</v>
          </cell>
          <cell r="N1703">
            <v>3600</v>
          </cell>
          <cell r="O1703">
            <v>644097.95000000019</v>
          </cell>
          <cell r="P1703">
            <v>0</v>
          </cell>
          <cell r="Q1703">
            <v>106103.15000000004</v>
          </cell>
          <cell r="R1703">
            <v>1300</v>
          </cell>
          <cell r="S1703">
            <v>48917.35</v>
          </cell>
          <cell r="T1703">
            <v>1120</v>
          </cell>
          <cell r="U1703">
            <v>1575</v>
          </cell>
          <cell r="V1703">
            <v>0</v>
          </cell>
          <cell r="X1703">
            <v>130994</v>
          </cell>
          <cell r="Y1703">
            <v>35278</v>
          </cell>
          <cell r="AA1703">
            <v>0</v>
          </cell>
          <cell r="AB1703">
            <v>111253.17</v>
          </cell>
          <cell r="AC1703">
            <v>95476.690000000017</v>
          </cell>
          <cell r="AD1703">
            <v>0</v>
          </cell>
          <cell r="AE1703">
            <v>0</v>
          </cell>
          <cell r="AF1703">
            <v>22115.84</v>
          </cell>
          <cell r="AG1703">
            <v>0</v>
          </cell>
          <cell r="AH1703">
            <v>6154</v>
          </cell>
          <cell r="AI1703">
            <v>5095.66</v>
          </cell>
          <cell r="AJ1703">
            <v>5950</v>
          </cell>
          <cell r="AM1703">
            <v>0</v>
          </cell>
          <cell r="AN1703">
            <v>10262</v>
          </cell>
          <cell r="AO1703">
            <v>27050</v>
          </cell>
          <cell r="AP1703">
            <v>3453</v>
          </cell>
          <cell r="AQ1703">
            <v>3320</v>
          </cell>
          <cell r="AT1703">
            <v>1000</v>
          </cell>
          <cell r="AU1703">
            <v>7600</v>
          </cell>
          <cell r="AV1703">
            <v>420496.66</v>
          </cell>
          <cell r="AW1703">
            <v>124842.12</v>
          </cell>
          <cell r="AX1703">
            <v>23857.8</v>
          </cell>
          <cell r="AY1703">
            <v>0</v>
          </cell>
          <cell r="AZ1703">
            <v>416077.5</v>
          </cell>
          <cell r="BA1703">
            <v>66600</v>
          </cell>
          <cell r="BB1703">
            <v>4200</v>
          </cell>
          <cell r="BC1703">
            <v>4200</v>
          </cell>
          <cell r="BE1703">
            <v>74692</v>
          </cell>
        </row>
      </sheetData>
      <sheetData sheetId="2">
        <row r="1458">
          <cell r="G1458">
            <v>4068</v>
          </cell>
          <cell r="H1458">
            <v>22780.95</v>
          </cell>
          <cell r="I1458">
            <v>564755.59304000053</v>
          </cell>
          <cell r="J1458">
            <v>4457.33</v>
          </cell>
          <cell r="K1458">
            <v>130994</v>
          </cell>
          <cell r="L1458">
            <v>65200.5</v>
          </cell>
          <cell r="M1458">
            <v>5748</v>
          </cell>
          <cell r="N1458">
            <v>0</v>
          </cell>
          <cell r="O1458">
            <v>1414</v>
          </cell>
          <cell r="P1458">
            <v>500</v>
          </cell>
          <cell r="Q1458">
            <v>1100</v>
          </cell>
          <cell r="R1458">
            <v>18878</v>
          </cell>
          <cell r="S1458">
            <v>14950</v>
          </cell>
          <cell r="T1458">
            <v>0</v>
          </cell>
          <cell r="U1458">
            <v>500</v>
          </cell>
          <cell r="V1458">
            <v>12169.34</v>
          </cell>
          <cell r="W1458">
            <v>14059.4</v>
          </cell>
          <cell r="X1458">
            <v>344</v>
          </cell>
          <cell r="Y1458">
            <v>10674.779999999999</v>
          </cell>
          <cell r="Z1458">
            <v>520.79999999999995</v>
          </cell>
          <cell r="AA1458">
            <v>0</v>
          </cell>
          <cell r="AB1458">
            <v>380</v>
          </cell>
          <cell r="AC1458">
            <v>2700</v>
          </cell>
          <cell r="AD1458">
            <v>3108.75</v>
          </cell>
          <cell r="AE1458">
            <v>0</v>
          </cell>
          <cell r="AF1458">
            <v>1953</v>
          </cell>
          <cell r="AG1458">
            <v>1279.81</v>
          </cell>
          <cell r="AH1458">
            <v>4385</v>
          </cell>
          <cell r="AI1458">
            <v>3740</v>
          </cell>
          <cell r="AJ1458">
            <v>0</v>
          </cell>
          <cell r="AK1458">
            <v>514</v>
          </cell>
          <cell r="AL1458">
            <v>12737</v>
          </cell>
          <cell r="AM1458">
            <v>750</v>
          </cell>
          <cell r="AN1458">
            <v>37281</v>
          </cell>
          <cell r="AO1458">
            <v>12799.5</v>
          </cell>
          <cell r="AP1458">
            <v>0</v>
          </cell>
          <cell r="AQ1458">
            <v>4901</v>
          </cell>
          <cell r="AR1458">
            <v>14413</v>
          </cell>
          <cell r="AS1458">
            <v>2397</v>
          </cell>
          <cell r="AT1458">
            <v>3106</v>
          </cell>
          <cell r="AU1458">
            <v>4294</v>
          </cell>
          <cell r="AV1458">
            <v>45</v>
          </cell>
          <cell r="AW1458">
            <v>0</v>
          </cell>
          <cell r="AX1458">
            <v>3930</v>
          </cell>
          <cell r="AY1458">
            <v>7291</v>
          </cell>
          <cell r="AZ1458">
            <v>290</v>
          </cell>
          <cell r="BB1458">
            <v>850</v>
          </cell>
          <cell r="BC1458">
            <v>752</v>
          </cell>
          <cell r="BD1458">
            <v>0</v>
          </cell>
          <cell r="BH1458">
            <v>2801</v>
          </cell>
          <cell r="BI1458">
            <v>2460</v>
          </cell>
          <cell r="BJ1458">
            <v>162972</v>
          </cell>
          <cell r="BK1458">
            <v>13227</v>
          </cell>
          <cell r="BM1458">
            <v>39000</v>
          </cell>
          <cell r="BO1458">
            <v>400</v>
          </cell>
          <cell r="BP1458">
            <v>6710</v>
          </cell>
          <cell r="BQ1458">
            <v>2990</v>
          </cell>
          <cell r="BR1458">
            <v>55355</v>
          </cell>
          <cell r="BS1458">
            <v>0.83333333325572312</v>
          </cell>
          <cell r="BT1458">
            <v>355692</v>
          </cell>
          <cell r="BU1458">
            <v>22569</v>
          </cell>
          <cell r="BV1458">
            <v>364189</v>
          </cell>
          <cell r="BW1458">
            <v>34500</v>
          </cell>
          <cell r="BX1458">
            <v>69239</v>
          </cell>
          <cell r="BY1458">
            <v>55712</v>
          </cell>
          <cell r="BZ1458">
            <v>0</v>
          </cell>
          <cell r="CA1458">
            <v>400</v>
          </cell>
          <cell r="CB1458">
            <v>32138.32</v>
          </cell>
          <cell r="CC1458">
            <v>1968</v>
          </cell>
          <cell r="CD1458">
            <v>46287</v>
          </cell>
          <cell r="CE1458">
            <v>3501.26</v>
          </cell>
          <cell r="CF1458">
            <v>900</v>
          </cell>
          <cell r="CG1458">
            <v>22360</v>
          </cell>
          <cell r="CH1458">
            <v>4667</v>
          </cell>
          <cell r="CI1458">
            <v>0</v>
          </cell>
          <cell r="CJ1458">
            <v>2329</v>
          </cell>
          <cell r="CK1458">
            <v>3100</v>
          </cell>
          <cell r="CL1458">
            <v>1750</v>
          </cell>
          <cell r="CM1458">
            <v>1610</v>
          </cell>
          <cell r="CN1458">
            <v>715</v>
          </cell>
          <cell r="CO1458">
            <v>0</v>
          </cell>
          <cell r="CP1458">
            <v>1419</v>
          </cell>
          <cell r="CS1458">
            <v>165361</v>
          </cell>
          <cell r="CT1458">
            <v>43890</v>
          </cell>
          <cell r="CU1458">
            <v>6184</v>
          </cell>
          <cell r="CV1458">
            <v>11020</v>
          </cell>
          <cell r="CW1458">
            <v>5287</v>
          </cell>
          <cell r="CX1458">
            <v>203303</v>
          </cell>
          <cell r="CY1458">
            <v>209977</v>
          </cell>
          <cell r="CZ1458">
            <v>11878</v>
          </cell>
          <cell r="DA1458">
            <v>11540</v>
          </cell>
          <cell r="DB1458">
            <v>30085</v>
          </cell>
          <cell r="DC1458">
            <v>18673.43</v>
          </cell>
          <cell r="DD1458">
            <v>72182</v>
          </cell>
          <cell r="DE1458">
            <v>654.48</v>
          </cell>
          <cell r="DG1458">
            <v>85122</v>
          </cell>
          <cell r="DH1458">
            <v>0</v>
          </cell>
          <cell r="DI1458">
            <v>19683</v>
          </cell>
          <cell r="DJ1458">
            <v>23094</v>
          </cell>
          <cell r="DK145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rightToLeft="1" tabSelected="1" workbookViewId="0">
      <selection activeCell="I17" sqref="I17"/>
    </sheetView>
  </sheetViews>
  <sheetFormatPr defaultRowHeight="15" customHeight="1"/>
  <cols>
    <col min="1" max="1" width="9.42578125" style="1" bestFit="1" customWidth="1"/>
    <col min="2" max="2" width="8.85546875" style="2" customWidth="1"/>
    <col min="3" max="3" width="35.7109375" style="26" bestFit="1" customWidth="1"/>
    <col min="4" max="4" width="14.85546875" style="27" bestFit="1" customWidth="1"/>
    <col min="5" max="5" width="35.140625" style="4" customWidth="1"/>
    <col min="6" max="6" width="14.85546875" style="28" bestFit="1" customWidth="1"/>
    <col min="7" max="7" width="9.28515625" style="2" customWidth="1"/>
    <col min="8" max="8" width="9" style="3" customWidth="1"/>
    <col min="9" max="9" width="4.42578125" style="1" customWidth="1"/>
    <col min="10" max="10" width="22.85546875" style="1" bestFit="1" customWidth="1"/>
    <col min="11" max="11" width="10" style="4" bestFit="1" customWidth="1"/>
    <col min="12" max="12" width="10.5703125" style="4" bestFit="1" customWidth="1"/>
    <col min="13" max="16384" width="9.140625" style="4"/>
  </cols>
  <sheetData>
    <row r="1" spans="3:7" ht="30.75" thickBot="1">
      <c r="C1" s="31" t="s">
        <v>0</v>
      </c>
      <c r="D1" s="31"/>
      <c r="E1" s="31"/>
      <c r="F1" s="31"/>
    </row>
    <row r="2" spans="3:7" ht="28.5" thickBot="1">
      <c r="C2" s="32" t="s">
        <v>1</v>
      </c>
      <c r="D2" s="33"/>
      <c r="E2" s="33" t="s">
        <v>2</v>
      </c>
      <c r="F2" s="34"/>
    </row>
    <row r="3" spans="3:7" ht="21.75" thickBot="1">
      <c r="C3" s="5" t="s">
        <v>3</v>
      </c>
      <c r="D3" s="6">
        <f>'[1]سندات القبض'!$I$1703</f>
        <v>87640.4</v>
      </c>
      <c r="E3" s="7" t="s">
        <v>4</v>
      </c>
      <c r="F3" s="8">
        <f>'[1]سند صرف'!$I$1458</f>
        <v>564755.59304000053</v>
      </c>
      <c r="G3" s="9"/>
    </row>
    <row r="4" spans="3:7" ht="21.75" thickBot="1">
      <c r="C4" s="5" t="s">
        <v>5</v>
      </c>
      <c r="D4" s="6">
        <f>'[1]سندات القبض'!$H$1703</f>
        <v>203089</v>
      </c>
      <c r="E4" s="10" t="s">
        <v>6</v>
      </c>
      <c r="F4" s="8">
        <f>'[1]سند صرف'!$G$1458</f>
        <v>4068</v>
      </c>
      <c r="G4" s="9"/>
    </row>
    <row r="5" spans="3:7" ht="21.75" thickBot="1">
      <c r="C5" s="5" t="s">
        <v>7</v>
      </c>
      <c r="D5" s="6">
        <f>'[1]سندات القبض'!$E$1703</f>
        <v>449207.67000000004</v>
      </c>
      <c r="E5" s="10"/>
      <c r="F5" s="8"/>
      <c r="G5" s="9"/>
    </row>
    <row r="6" spans="3:7" ht="21.75" thickBot="1">
      <c r="C6" s="5" t="s">
        <v>8</v>
      </c>
      <c r="D6" s="6">
        <f>'[1]سندات القبض'!$F$1703</f>
        <v>70000</v>
      </c>
      <c r="E6" s="10"/>
      <c r="F6" s="8"/>
      <c r="G6" s="9"/>
    </row>
    <row r="7" spans="3:7" ht="21.75" thickBot="1">
      <c r="C7" s="5" t="s">
        <v>9</v>
      </c>
      <c r="D7" s="6">
        <f>'[1]سندات القبض'!$G$1703</f>
        <v>204109</v>
      </c>
      <c r="E7" s="10" t="s">
        <v>10</v>
      </c>
      <c r="F7" s="8">
        <f>'[1]سند صرف'!$H$1458</f>
        <v>22780.95</v>
      </c>
      <c r="G7" s="9"/>
    </row>
    <row r="8" spans="3:7" ht="21.75" thickBot="1">
      <c r="C8" s="5" t="s">
        <v>11</v>
      </c>
      <c r="D8" s="11">
        <f>SUM(D3:D7)</f>
        <v>1014046.0700000001</v>
      </c>
      <c r="E8" s="7" t="s">
        <v>12</v>
      </c>
      <c r="F8" s="8">
        <f>'[1]سند صرف'!$J$1458</f>
        <v>4457.33</v>
      </c>
      <c r="G8" s="9"/>
    </row>
    <row r="9" spans="3:7" ht="21.75" thickBot="1">
      <c r="C9" s="5" t="s">
        <v>13</v>
      </c>
      <c r="D9" s="11">
        <f>'[1]سندات القبض'!$K$1703</f>
        <v>20000</v>
      </c>
      <c r="E9" s="10" t="s">
        <v>14</v>
      </c>
      <c r="F9" s="8">
        <f>'[1]سند صرف'!$K$1458</f>
        <v>130994</v>
      </c>
      <c r="G9" s="9"/>
    </row>
    <row r="10" spans="3:7" ht="21.75" thickBot="1">
      <c r="C10" s="5" t="s">
        <v>15</v>
      </c>
      <c r="D10" s="11">
        <f>'[1]سندات القبض'!$L$1703</f>
        <v>91809.099999999991</v>
      </c>
      <c r="E10" s="10" t="s">
        <v>16</v>
      </c>
      <c r="F10" s="8">
        <f>'[1]سند صرف'!$L$1458</f>
        <v>65200.5</v>
      </c>
      <c r="G10" s="9"/>
    </row>
    <row r="11" spans="3:7" ht="21.75" thickBot="1">
      <c r="C11" s="5"/>
      <c r="D11" s="11"/>
      <c r="E11" s="10" t="s">
        <v>17</v>
      </c>
      <c r="F11" s="8">
        <f>'[1]سند صرف'!$M$1458</f>
        <v>5748</v>
      </c>
      <c r="G11" s="9"/>
    </row>
    <row r="12" spans="3:7" ht="21.75" thickBot="1">
      <c r="C12" s="5" t="s">
        <v>18</v>
      </c>
      <c r="D12" s="11">
        <f>'[1]سندات القبض'!$M$1703</f>
        <v>3600</v>
      </c>
      <c r="E12" s="10" t="s">
        <v>19</v>
      </c>
      <c r="F12" s="8">
        <f>'[1]سند صرف'!$N$1458</f>
        <v>0</v>
      </c>
      <c r="G12" s="9"/>
    </row>
    <row r="13" spans="3:7" ht="21.75" thickBot="1">
      <c r="C13" s="5"/>
      <c r="D13" s="11"/>
      <c r="E13" s="10" t="s">
        <v>20</v>
      </c>
      <c r="F13" s="8">
        <f>'[1]سند صرف'!$O$1458</f>
        <v>1414</v>
      </c>
      <c r="G13" s="9"/>
    </row>
    <row r="14" spans="3:7" ht="21.75" thickBot="1">
      <c r="C14" s="5" t="s">
        <v>21</v>
      </c>
      <c r="D14" s="11">
        <f>'[1]سندات القبض'!$N$1703</f>
        <v>3600</v>
      </c>
      <c r="E14" s="10" t="s">
        <v>22</v>
      </c>
      <c r="F14" s="8">
        <f>'[1]سند صرف'!$P$1458</f>
        <v>500</v>
      </c>
      <c r="G14" s="9"/>
    </row>
    <row r="15" spans="3:7" ht="21.75" thickBot="1">
      <c r="C15" s="5"/>
      <c r="D15" s="11"/>
      <c r="E15" s="10" t="s">
        <v>23</v>
      </c>
      <c r="F15" s="8">
        <f>'[1]سند صرف'!$Q$1458</f>
        <v>1100</v>
      </c>
      <c r="G15" s="9"/>
    </row>
    <row r="16" spans="3:7" ht="21.75" thickBot="1">
      <c r="C16" s="5"/>
      <c r="D16" s="11"/>
      <c r="E16" s="10" t="s">
        <v>24</v>
      </c>
      <c r="F16" s="8">
        <f>'[1]سند صرف'!$R$1458</f>
        <v>18878</v>
      </c>
      <c r="G16" s="9"/>
    </row>
    <row r="17" spans="3:11" ht="21.75" thickBot="1">
      <c r="C17" s="5"/>
      <c r="D17" s="11"/>
      <c r="E17" s="10" t="s">
        <v>25</v>
      </c>
      <c r="F17" s="8">
        <f>'[1]سند صرف'!$S$1458</f>
        <v>14950</v>
      </c>
      <c r="G17" s="9"/>
    </row>
    <row r="18" spans="3:11" ht="21.75" thickBot="1">
      <c r="C18" s="5" t="s">
        <v>26</v>
      </c>
      <c r="D18" s="11">
        <f>'[1]سندات القبض'!$O$1703</f>
        <v>644097.95000000019</v>
      </c>
      <c r="E18" s="10" t="s">
        <v>27</v>
      </c>
      <c r="F18" s="8">
        <f>'[1]سند صرف'!$T$1458</f>
        <v>0</v>
      </c>
      <c r="G18" s="9"/>
    </row>
    <row r="19" spans="3:11" ht="21.75" thickBot="1">
      <c r="C19" s="5" t="s">
        <v>28</v>
      </c>
      <c r="D19" s="11">
        <f>'[1]سندات القبض'!$P$1703</f>
        <v>0</v>
      </c>
      <c r="E19" s="10" t="s">
        <v>29</v>
      </c>
      <c r="F19" s="8">
        <f>'[1]سند صرف'!$U$1458</f>
        <v>500</v>
      </c>
      <c r="G19" s="9"/>
    </row>
    <row r="20" spans="3:11" ht="21.75" thickBot="1">
      <c r="C20" s="5" t="s">
        <v>30</v>
      </c>
      <c r="D20" s="11">
        <f>'[1]سندات القبض'!$Q$1703</f>
        <v>106103.15000000004</v>
      </c>
      <c r="E20" s="10" t="s">
        <v>31</v>
      </c>
      <c r="F20" s="8">
        <f>'[1]سند صرف'!$V$1458</f>
        <v>12169.34</v>
      </c>
      <c r="G20" s="9"/>
      <c r="K20" s="12"/>
    </row>
    <row r="21" spans="3:11" ht="21.75" thickBot="1">
      <c r="C21" s="5" t="s">
        <v>32</v>
      </c>
      <c r="D21" s="11">
        <f>'[1]سندات القبض'!$R$1703</f>
        <v>1300</v>
      </c>
      <c r="E21" s="10" t="s">
        <v>33</v>
      </c>
      <c r="F21" s="8">
        <f>'[1]سند صرف'!$W$1458</f>
        <v>14059.4</v>
      </c>
      <c r="G21" s="9"/>
    </row>
    <row r="22" spans="3:11" ht="21.75" thickBot="1">
      <c r="C22" s="5"/>
      <c r="D22" s="11"/>
      <c r="E22" s="10" t="s">
        <v>34</v>
      </c>
      <c r="F22" s="8">
        <f>'[1]سند صرف'!$Y$1458</f>
        <v>10674.779999999999</v>
      </c>
      <c r="G22" s="9"/>
    </row>
    <row r="23" spans="3:11" ht="21.75" thickBot="1">
      <c r="C23" s="5" t="s">
        <v>35</v>
      </c>
      <c r="D23" s="11">
        <f>'[1]سندات القبض'!$S$1703</f>
        <v>48917.35</v>
      </c>
      <c r="E23" s="10" t="s">
        <v>36</v>
      </c>
      <c r="F23" s="8">
        <f>'[1]سند صرف'!$Z$1458</f>
        <v>520.79999999999995</v>
      </c>
      <c r="G23" s="9"/>
    </row>
    <row r="24" spans="3:11" ht="21.75" thickBot="1">
      <c r="C24" s="5" t="s">
        <v>37</v>
      </c>
      <c r="D24" s="11">
        <f>'[1]سندات القبض'!$T$1703</f>
        <v>1120</v>
      </c>
      <c r="E24" s="10" t="s">
        <v>38</v>
      </c>
      <c r="F24" s="8">
        <f>'[1]سند صرف'!$AA$1458</f>
        <v>0</v>
      </c>
    </row>
    <row r="25" spans="3:11" ht="21.75" thickBot="1">
      <c r="C25" s="5"/>
      <c r="D25" s="11"/>
      <c r="E25" s="10" t="s">
        <v>39</v>
      </c>
      <c r="F25" s="13">
        <f>'[1]سند صرف'!$AG$1458</f>
        <v>1279.81</v>
      </c>
      <c r="G25" s="9"/>
    </row>
    <row r="26" spans="3:11" ht="21.75" thickBot="1">
      <c r="C26" s="5" t="s">
        <v>40</v>
      </c>
      <c r="D26" s="11">
        <f>'[1]سندات القبض'!$U$1703</f>
        <v>1575</v>
      </c>
      <c r="E26" s="10" t="s">
        <v>41</v>
      </c>
      <c r="F26" s="8">
        <f>'[1]سند صرف'!$X$1458</f>
        <v>344</v>
      </c>
      <c r="G26" s="9"/>
    </row>
    <row r="27" spans="3:11" ht="21.75" thickBot="1">
      <c r="C27" s="5" t="s">
        <v>42</v>
      </c>
      <c r="D27" s="11">
        <f>'[1]سندات القبض'!$V$1703</f>
        <v>0</v>
      </c>
      <c r="E27" s="10" t="s">
        <v>43</v>
      </c>
      <c r="F27" s="8">
        <f>'[1]سند صرف'!$AH$1458</f>
        <v>4385</v>
      </c>
      <c r="G27" s="9"/>
    </row>
    <row r="28" spans="3:11" ht="25.5" thickBot="1">
      <c r="C28" s="14" t="s">
        <v>44</v>
      </c>
      <c r="D28" s="11">
        <f>SUM(D10:D27)</f>
        <v>902122.55000000016</v>
      </c>
      <c r="E28" s="10" t="s">
        <v>45</v>
      </c>
      <c r="F28" s="8">
        <f>'[1]سند صرف'!$AB$1458</f>
        <v>380</v>
      </c>
      <c r="G28" s="9"/>
    </row>
    <row r="29" spans="3:11" ht="21.75" thickBot="1">
      <c r="C29" s="5" t="s">
        <v>46</v>
      </c>
      <c r="D29" s="11"/>
      <c r="E29" s="10" t="s">
        <v>47</v>
      </c>
      <c r="F29" s="8">
        <f>'[1]سند صرف'!$AC$1458</f>
        <v>2700</v>
      </c>
      <c r="G29" s="9"/>
    </row>
    <row r="30" spans="3:11" ht="21.75" thickBot="1">
      <c r="C30" s="5">
        <v>510001</v>
      </c>
      <c r="D30" s="11">
        <f>'[1]سندات القبض'!$X$1703</f>
        <v>130994</v>
      </c>
      <c r="E30" s="10" t="s">
        <v>48</v>
      </c>
      <c r="F30" s="8">
        <f>'[1]سند صرف'!$AD$1458</f>
        <v>3108.75</v>
      </c>
      <c r="G30" s="9"/>
    </row>
    <row r="31" spans="3:11" ht="21.75" thickBot="1">
      <c r="C31" s="5" t="s">
        <v>49</v>
      </c>
      <c r="D31" s="11"/>
      <c r="E31" s="10" t="s">
        <v>50</v>
      </c>
      <c r="F31" s="8">
        <f>'[1]سند صرف'!$AE$1458</f>
        <v>0</v>
      </c>
      <c r="G31" s="9"/>
    </row>
    <row r="32" spans="3:11" ht="21.75" thickBot="1">
      <c r="C32" s="5">
        <v>510002</v>
      </c>
      <c r="D32" s="11">
        <f>'[1]سندات القبض'!$Y$1703</f>
        <v>35278</v>
      </c>
      <c r="E32" s="10" t="s">
        <v>51</v>
      </c>
      <c r="F32" s="8">
        <f>'[1]سند صرف'!$AF$1458</f>
        <v>1953</v>
      </c>
      <c r="G32" s="9"/>
    </row>
    <row r="33" spans="3:11" ht="21.75" thickBot="1">
      <c r="C33" s="5"/>
      <c r="D33" s="11"/>
      <c r="E33" s="10" t="s">
        <v>52</v>
      </c>
      <c r="F33" s="8">
        <f>'[1]سند صرف'!$AI$1458</f>
        <v>3740</v>
      </c>
      <c r="G33" s="9"/>
    </row>
    <row r="34" spans="3:11" ht="21.75" thickBot="1">
      <c r="C34" s="5"/>
      <c r="D34" s="11"/>
      <c r="E34" s="10" t="s">
        <v>53</v>
      </c>
      <c r="F34" s="8">
        <f>'[1]سند صرف'!$AJ$1458</f>
        <v>0</v>
      </c>
      <c r="G34" s="9"/>
    </row>
    <row r="35" spans="3:11" ht="21.75" thickBot="1">
      <c r="C35" s="5" t="s">
        <v>54</v>
      </c>
      <c r="D35" s="11"/>
      <c r="E35" s="10" t="s">
        <v>55</v>
      </c>
      <c r="F35" s="8">
        <f>'[1]سند صرف'!$AK$1458</f>
        <v>514</v>
      </c>
      <c r="G35" s="9"/>
    </row>
    <row r="36" spans="3:11" ht="21.75" thickBot="1">
      <c r="C36" s="5">
        <v>510007</v>
      </c>
      <c r="D36" s="11"/>
      <c r="E36" s="10" t="s">
        <v>56</v>
      </c>
      <c r="F36" s="8">
        <f>'[1]سند صرف'!$AL$1458</f>
        <v>12737</v>
      </c>
      <c r="G36" s="9"/>
    </row>
    <row r="37" spans="3:11" ht="25.5" thickBot="1">
      <c r="C37" s="14" t="s">
        <v>57</v>
      </c>
      <c r="D37" s="11">
        <f>SUM(D30:D36)</f>
        <v>166272</v>
      </c>
      <c r="E37" s="10" t="s">
        <v>58</v>
      </c>
      <c r="F37" s="8">
        <f>'[1]سند صرف'!$AM$1458</f>
        <v>750</v>
      </c>
      <c r="G37" s="9"/>
    </row>
    <row r="38" spans="3:11" ht="21.75" thickBot="1">
      <c r="C38" s="5" t="s">
        <v>59</v>
      </c>
      <c r="D38" s="11">
        <f>'[1]سندات القبض'!$AA$1703</f>
        <v>0</v>
      </c>
      <c r="E38" s="10" t="s">
        <v>60</v>
      </c>
      <c r="F38" s="8">
        <f>'[1]سند صرف'!$AN$1458</f>
        <v>37281</v>
      </c>
      <c r="G38" s="9"/>
    </row>
    <row r="39" spans="3:11" ht="21.75" thickBot="1">
      <c r="C39" s="5" t="s">
        <v>61</v>
      </c>
      <c r="D39" s="11">
        <f>'[1]سندات القبض'!$AB$1703</f>
        <v>111253.17</v>
      </c>
      <c r="E39" s="10" t="s">
        <v>62</v>
      </c>
      <c r="F39" s="8">
        <f>'[1]سند صرف'!$AO$1458</f>
        <v>12799.5</v>
      </c>
      <c r="G39" s="9"/>
    </row>
    <row r="40" spans="3:11" ht="21.75" thickBot="1">
      <c r="C40" s="5" t="s">
        <v>63</v>
      </c>
      <c r="D40" s="11">
        <f>'[1]سندات القبض'!$AC$1703</f>
        <v>95476.690000000017</v>
      </c>
      <c r="E40" s="10" t="s">
        <v>64</v>
      </c>
      <c r="F40" s="8">
        <f>'[1]سند صرف'!$AP$1458</f>
        <v>0</v>
      </c>
      <c r="G40" s="9"/>
    </row>
    <row r="41" spans="3:11" ht="21.75" thickBot="1">
      <c r="C41" s="5" t="s">
        <v>65</v>
      </c>
      <c r="D41" s="11">
        <f>'[1]سندات القبض'!$AD$1703</f>
        <v>0</v>
      </c>
      <c r="E41" s="10" t="s">
        <v>66</v>
      </c>
      <c r="F41" s="8">
        <f>'[1]سند صرف'!$AQ$1458</f>
        <v>4901</v>
      </c>
      <c r="G41" s="9"/>
    </row>
    <row r="42" spans="3:11" ht="21.75" thickBot="1">
      <c r="C42" s="5" t="s">
        <v>67</v>
      </c>
      <c r="D42" s="11">
        <f>'[1]سندات القبض'!$AE$1703</f>
        <v>0</v>
      </c>
      <c r="E42" s="10" t="s">
        <v>68</v>
      </c>
      <c r="F42" s="8">
        <f>'[1]سند صرف'!$AR$1458</f>
        <v>14413</v>
      </c>
      <c r="G42" s="9"/>
    </row>
    <row r="43" spans="3:11" ht="21.75" thickBot="1">
      <c r="C43" s="5" t="s">
        <v>69</v>
      </c>
      <c r="D43" s="11">
        <f>'[1]سندات القبض'!$AF$1703</f>
        <v>22115.84</v>
      </c>
      <c r="E43" s="10" t="s">
        <v>70</v>
      </c>
      <c r="F43" s="8">
        <f>'[1]سند صرف'!$AS$1458</f>
        <v>2397</v>
      </c>
      <c r="G43" s="9"/>
    </row>
    <row r="44" spans="3:11" ht="21.75" thickBot="1">
      <c r="C44" s="5" t="s">
        <v>71</v>
      </c>
      <c r="D44" s="11">
        <f>'[1]سندات القبض'!$AG$1703</f>
        <v>0</v>
      </c>
      <c r="E44" s="10" t="s">
        <v>72</v>
      </c>
      <c r="F44" s="8">
        <f>'[1]سند صرف'!$AT$1458</f>
        <v>3106</v>
      </c>
      <c r="G44" s="9"/>
    </row>
    <row r="45" spans="3:11" ht="21.75" thickBot="1">
      <c r="C45" s="5" t="s">
        <v>73</v>
      </c>
      <c r="D45" s="11">
        <f>'[1]سندات القبض'!$AH$1703</f>
        <v>6154</v>
      </c>
      <c r="E45" s="10" t="s">
        <v>74</v>
      </c>
      <c r="F45" s="8">
        <f>'[1]سند صرف'!$AU$1458</f>
        <v>4294</v>
      </c>
      <c r="G45" s="9"/>
      <c r="K45" s="1"/>
    </row>
    <row r="46" spans="3:11" ht="21.75" thickBot="1">
      <c r="C46" s="5"/>
      <c r="D46" s="11"/>
      <c r="E46" s="10" t="s">
        <v>75</v>
      </c>
      <c r="F46" s="8">
        <f>'[1]سند صرف'!$AV$1458</f>
        <v>45</v>
      </c>
      <c r="G46" s="9"/>
      <c r="K46" s="1"/>
    </row>
    <row r="47" spans="3:11" ht="21.75" thickBot="1">
      <c r="C47" s="5"/>
      <c r="D47" s="11"/>
      <c r="E47" s="10" t="s">
        <v>76</v>
      </c>
      <c r="F47" s="8">
        <f>'[1]سند صرف'!$AX$1458</f>
        <v>3930</v>
      </c>
      <c r="G47" s="9"/>
    </row>
    <row r="48" spans="3:11" ht="21.75" thickBot="1">
      <c r="C48" s="5" t="s">
        <v>77</v>
      </c>
      <c r="D48" s="11">
        <f>'[1]سندات القبض'!$AI$1703</f>
        <v>5095.66</v>
      </c>
      <c r="E48" s="10" t="s">
        <v>78</v>
      </c>
      <c r="F48" s="8">
        <f>'[1]سند صرف'!$AY$1458</f>
        <v>7291</v>
      </c>
      <c r="G48" s="9"/>
    </row>
    <row r="49" spans="3:12" ht="15" customHeight="1" thickBot="1">
      <c r="C49" s="5"/>
      <c r="D49" s="11"/>
      <c r="E49" s="10" t="s">
        <v>79</v>
      </c>
      <c r="F49" s="8">
        <f>'[1]سند صرف'!$AZ$1458</f>
        <v>290</v>
      </c>
      <c r="G49" s="9"/>
    </row>
    <row r="50" spans="3:12" ht="15" customHeight="1" thickBot="1">
      <c r="C50" s="5" t="s">
        <v>80</v>
      </c>
      <c r="D50" s="11">
        <f>'[1]سندات القبض'!$AJ$1703</f>
        <v>5950</v>
      </c>
      <c r="E50" s="10" t="s">
        <v>81</v>
      </c>
      <c r="F50" s="8">
        <f>'[1]سند صرف'!$BB$1458</f>
        <v>850</v>
      </c>
      <c r="G50" s="9"/>
    </row>
    <row r="51" spans="3:12" ht="15" customHeight="1" thickBot="1">
      <c r="C51" s="5" t="s">
        <v>82</v>
      </c>
      <c r="D51" s="11"/>
      <c r="E51" s="10" t="s">
        <v>83</v>
      </c>
      <c r="F51" s="8">
        <f>'[1]سند صرف'!$BD$1458</f>
        <v>0</v>
      </c>
      <c r="G51" s="9"/>
    </row>
    <row r="52" spans="3:12" ht="15" customHeight="1" thickBot="1">
      <c r="C52" s="5" t="s">
        <v>84</v>
      </c>
      <c r="D52" s="11"/>
      <c r="E52" s="10" t="s">
        <v>85</v>
      </c>
      <c r="F52" s="8">
        <f>'[1]سند صرف'!$AW$1458</f>
        <v>0</v>
      </c>
      <c r="G52" s="9"/>
    </row>
    <row r="53" spans="3:12" ht="15" customHeight="1" thickBot="1">
      <c r="C53" s="5" t="s">
        <v>86</v>
      </c>
      <c r="D53" s="11"/>
      <c r="E53" s="10" t="s">
        <v>87</v>
      </c>
      <c r="F53" s="8">
        <f>'[1]سند صرف'!$BH$1458</f>
        <v>2801</v>
      </c>
      <c r="G53" s="9"/>
    </row>
    <row r="54" spans="3:12" ht="15" customHeight="1" thickBot="1">
      <c r="C54" s="5" t="s">
        <v>88</v>
      </c>
      <c r="D54" s="11">
        <f>'[1]سندات القبض'!$AM$1703</f>
        <v>0</v>
      </c>
      <c r="E54" s="10" t="s">
        <v>89</v>
      </c>
      <c r="F54" s="8">
        <f>'[1]سند صرف'!$BI$1458</f>
        <v>2460</v>
      </c>
      <c r="G54" s="15"/>
    </row>
    <row r="55" spans="3:12" ht="15" customHeight="1" thickBot="1">
      <c r="C55" s="5" t="s">
        <v>90</v>
      </c>
      <c r="D55" s="11">
        <f>'[1]سندات القبض'!$AN$1703</f>
        <v>10262</v>
      </c>
      <c r="E55" s="10" t="s">
        <v>91</v>
      </c>
      <c r="F55" s="8">
        <f>'[1]سند صرف'!$BJ$1458</f>
        <v>162972</v>
      </c>
      <c r="G55" s="15"/>
    </row>
    <row r="56" spans="3:12" ht="15" customHeight="1" thickBot="1">
      <c r="C56" s="5" t="s">
        <v>92</v>
      </c>
      <c r="D56" s="11">
        <f>'[1]سندات القبض'!$AO$1703</f>
        <v>27050</v>
      </c>
      <c r="E56" s="10" t="s">
        <v>93</v>
      </c>
      <c r="F56" s="8">
        <f>'[1]سند صرف'!$BK$1458</f>
        <v>13227</v>
      </c>
      <c r="G56" s="15"/>
    </row>
    <row r="57" spans="3:12" ht="15" customHeight="1" thickBot="1">
      <c r="C57" s="5" t="s">
        <v>94</v>
      </c>
      <c r="D57" s="11">
        <f>'[1]سندات القبض'!$AQ$1703</f>
        <v>3320</v>
      </c>
      <c r="E57" s="10" t="s">
        <v>95</v>
      </c>
      <c r="F57" s="8">
        <f>'[1]سند صرف'!$BO$1458</f>
        <v>400</v>
      </c>
      <c r="G57" s="9"/>
    </row>
    <row r="58" spans="3:12" ht="15" customHeight="1" thickBot="1">
      <c r="C58" s="5" t="s">
        <v>96</v>
      </c>
      <c r="D58" s="11">
        <f>'[1]سندات القبض'!$AV$1703</f>
        <v>420496.66</v>
      </c>
      <c r="E58" s="10" t="s">
        <v>97</v>
      </c>
      <c r="F58" s="8">
        <f>'[1]سند صرف'!$BP$1458</f>
        <v>6710</v>
      </c>
      <c r="G58" s="9"/>
    </row>
    <row r="59" spans="3:12" ht="19.5" customHeight="1" thickBot="1">
      <c r="C59" s="5" t="s">
        <v>98</v>
      </c>
      <c r="D59" s="11">
        <f>'[1]سندات القبض'!$AT$1703</f>
        <v>1000</v>
      </c>
      <c r="E59" s="10" t="s">
        <v>99</v>
      </c>
      <c r="F59" s="8">
        <f>'[1]سند صرف'!$BQ$1458</f>
        <v>2990</v>
      </c>
      <c r="G59" s="9"/>
    </row>
    <row r="60" spans="3:12" ht="19.5" customHeight="1" thickBot="1">
      <c r="C60" s="5" t="s">
        <v>100</v>
      </c>
      <c r="D60" s="11">
        <f>'[1]سندات القبض'!$AU$1703</f>
        <v>7600</v>
      </c>
      <c r="E60" s="10" t="s">
        <v>101</v>
      </c>
      <c r="F60" s="8">
        <f>'[1]سند صرف'!$BU$1458</f>
        <v>22569</v>
      </c>
      <c r="G60" s="9"/>
    </row>
    <row r="61" spans="3:12" ht="15" customHeight="1" thickBot="1">
      <c r="C61" s="5" t="s">
        <v>102</v>
      </c>
      <c r="D61" s="11">
        <v>25</v>
      </c>
      <c r="E61" s="10" t="s">
        <v>103</v>
      </c>
      <c r="F61" s="8">
        <f>'[1]سند صرف'!$BX$1458</f>
        <v>69239</v>
      </c>
      <c r="G61" s="9"/>
    </row>
    <row r="62" spans="3:12" ht="15" customHeight="1" thickBot="1">
      <c r="C62" s="5" t="s">
        <v>104</v>
      </c>
      <c r="D62" s="11">
        <f>'[1]سندات القبض'!$AW$1703</f>
        <v>124842.12</v>
      </c>
      <c r="E62" s="10" t="s">
        <v>105</v>
      </c>
      <c r="F62" s="8">
        <f>'[1]سند صرف'!$BZ$1458</f>
        <v>0</v>
      </c>
      <c r="G62" s="9"/>
      <c r="L62" s="1"/>
    </row>
    <row r="63" spans="3:12" ht="17.25" customHeight="1" thickBot="1">
      <c r="C63" s="5" t="s">
        <v>106</v>
      </c>
      <c r="D63" s="11">
        <f>'[1]سندات القبض'!$AP$1703</f>
        <v>3453</v>
      </c>
      <c r="E63" s="10" t="s">
        <v>107</v>
      </c>
      <c r="F63" s="8">
        <f>'[1]سند صرف'!$CA$1458</f>
        <v>400</v>
      </c>
      <c r="G63" s="9"/>
    </row>
    <row r="64" spans="3:12" ht="17.25" customHeight="1" thickBot="1">
      <c r="C64" s="5" t="s">
        <v>108</v>
      </c>
      <c r="D64" s="11">
        <f>'[1]سندات القبض'!$AX$1703</f>
        <v>23857.8</v>
      </c>
      <c r="E64" s="10" t="s">
        <v>109</v>
      </c>
      <c r="F64" s="8">
        <f>'[1]سند صرف'!$CB$1458</f>
        <v>32138.32</v>
      </c>
      <c r="G64" s="9"/>
    </row>
    <row r="65" spans="3:7" ht="21.75" thickBot="1">
      <c r="C65" s="5" t="s">
        <v>110</v>
      </c>
      <c r="D65" s="11">
        <f>'[1]سندات القبض'!$AY$1703</f>
        <v>0</v>
      </c>
      <c r="E65" s="7" t="s">
        <v>111</v>
      </c>
      <c r="F65" s="16">
        <f>'[1]سند صرف'!$CC$1458</f>
        <v>1968</v>
      </c>
      <c r="G65" s="9"/>
    </row>
    <row r="66" spans="3:7" ht="21.75" thickBot="1">
      <c r="C66" s="5"/>
      <c r="D66" s="11"/>
      <c r="E66" s="7" t="s">
        <v>112</v>
      </c>
      <c r="F66" s="16">
        <f>'[1]سند صرف'!$CD$1458</f>
        <v>46287</v>
      </c>
      <c r="G66" s="9"/>
    </row>
    <row r="67" spans="3:7" ht="21.75" thickBot="1">
      <c r="C67" s="5" t="s">
        <v>113</v>
      </c>
      <c r="D67" s="11">
        <f>'[1]سندات القبض'!$AZ$1703</f>
        <v>416077.5</v>
      </c>
      <c r="E67" s="7" t="s">
        <v>114</v>
      </c>
      <c r="F67" s="16">
        <f>'[1]سند صرف'!$CE$1458</f>
        <v>3501.26</v>
      </c>
      <c r="G67" s="9"/>
    </row>
    <row r="68" spans="3:7" ht="21.75" thickBot="1">
      <c r="C68" s="5" t="s">
        <v>115</v>
      </c>
      <c r="D68" s="11">
        <f>'[1]سندات القبض'!$BA$1703</f>
        <v>66600</v>
      </c>
      <c r="E68" s="7" t="s">
        <v>116</v>
      </c>
      <c r="F68" s="16">
        <f>'[1]سند صرف'!$CF$1458</f>
        <v>900</v>
      </c>
      <c r="G68" s="9"/>
    </row>
    <row r="69" spans="3:7" ht="21.75" thickBot="1">
      <c r="C69" s="5" t="s">
        <v>117</v>
      </c>
      <c r="D69" s="11">
        <f>'[1]سندات القبض'!$BB$1703</f>
        <v>4200</v>
      </c>
      <c r="E69" s="7" t="s">
        <v>118</v>
      </c>
      <c r="F69" s="16">
        <f>'[1]سند صرف'!$CG$1458</f>
        <v>22360</v>
      </c>
      <c r="G69" s="9"/>
    </row>
    <row r="70" spans="3:7" ht="21.75" thickBot="1">
      <c r="C70" s="5"/>
      <c r="D70" s="11"/>
      <c r="E70" s="7" t="s">
        <v>119</v>
      </c>
      <c r="F70" s="16">
        <f>'[1]سند صرف'!$CH$1458</f>
        <v>4667</v>
      </c>
      <c r="G70" s="9"/>
    </row>
    <row r="71" spans="3:7" ht="21.75" thickBot="1">
      <c r="C71" s="5" t="s">
        <v>120</v>
      </c>
      <c r="D71" s="11">
        <f>'[1]سندات القبض'!$BC$1703</f>
        <v>4200</v>
      </c>
      <c r="E71" s="7" t="s">
        <v>121</v>
      </c>
      <c r="F71" s="16">
        <f>'[1]سند صرف'!$CI$1458</f>
        <v>0</v>
      </c>
      <c r="G71" s="9"/>
    </row>
    <row r="72" spans="3:7" ht="25.5" thickBot="1">
      <c r="C72" s="14" t="s">
        <v>122</v>
      </c>
      <c r="D72" s="11">
        <f>SUM(D38:D71)</f>
        <v>1359029.44</v>
      </c>
      <c r="E72" s="7" t="s">
        <v>123</v>
      </c>
      <c r="F72" s="16">
        <f>'[1]سند صرف'!$CJ$1458</f>
        <v>2329</v>
      </c>
      <c r="G72" s="9"/>
    </row>
    <row r="73" spans="3:7" ht="21.75" thickBot="1">
      <c r="C73" s="5"/>
      <c r="D73" s="11"/>
      <c r="E73" s="7" t="s">
        <v>124</v>
      </c>
      <c r="F73" s="16">
        <f>'[1]سند صرف'!$CK$1458</f>
        <v>3100</v>
      </c>
      <c r="G73" s="9"/>
    </row>
    <row r="74" spans="3:7" ht="21.75" thickBot="1">
      <c r="C74" s="5"/>
      <c r="D74" s="11"/>
      <c r="E74" s="7" t="s">
        <v>125</v>
      </c>
      <c r="F74" s="8">
        <f>'[1]سند صرف'!$CL$1458</f>
        <v>1750</v>
      </c>
      <c r="G74" s="9"/>
    </row>
    <row r="75" spans="3:7" ht="21.75" thickBot="1">
      <c r="C75" s="5" t="s">
        <v>126</v>
      </c>
      <c r="D75" s="11"/>
      <c r="E75" s="10" t="s">
        <v>127</v>
      </c>
      <c r="F75" s="8">
        <f>'[1]سند صرف'!$CM$1458</f>
        <v>1610</v>
      </c>
      <c r="G75" s="9"/>
    </row>
    <row r="76" spans="3:7" ht="21.75" thickBot="1">
      <c r="C76" s="5"/>
      <c r="D76" s="11"/>
      <c r="E76" s="10" t="s">
        <v>128</v>
      </c>
      <c r="F76" s="8">
        <f>'[1]سند صرف'!$CN$1458</f>
        <v>715</v>
      </c>
      <c r="G76" s="9"/>
    </row>
    <row r="77" spans="3:7" ht="21.75" thickBot="1">
      <c r="C77" s="5">
        <v>520001</v>
      </c>
      <c r="D77" s="11">
        <f>'[1]سندات القبض'!$BE$1703</f>
        <v>74692</v>
      </c>
      <c r="E77" s="10" t="s">
        <v>129</v>
      </c>
      <c r="F77" s="8">
        <f>'[1]سند صرف'!$CO$1458</f>
        <v>0</v>
      </c>
      <c r="G77" s="9"/>
    </row>
    <row r="78" spans="3:7" ht="21.75" thickBot="1">
      <c r="C78" s="5" t="s">
        <v>130</v>
      </c>
      <c r="D78" s="11"/>
      <c r="E78" s="10" t="s">
        <v>131</v>
      </c>
      <c r="F78" s="8">
        <f>'[1]سند صرف'!$CP$1458</f>
        <v>1419</v>
      </c>
      <c r="G78" s="9"/>
    </row>
    <row r="79" spans="3:7" ht="21.75" thickBot="1">
      <c r="C79" s="5"/>
      <c r="D79" s="11"/>
      <c r="E79" s="10" t="s">
        <v>132</v>
      </c>
      <c r="F79" s="8">
        <f>'[1]سند صرف'!$CS$1458</f>
        <v>165361</v>
      </c>
      <c r="G79" s="9"/>
    </row>
    <row r="80" spans="3:7" ht="21.75" thickBot="1">
      <c r="C80" s="5"/>
      <c r="D80" s="17"/>
      <c r="E80" s="10" t="s">
        <v>133</v>
      </c>
      <c r="F80" s="8">
        <f>'[1]سند صرف'!$CT$1458</f>
        <v>43890</v>
      </c>
      <c r="G80" s="9"/>
    </row>
    <row r="81" spans="3:7" ht="21.75" thickBot="1">
      <c r="C81" s="18"/>
      <c r="D81" s="17"/>
      <c r="E81" s="10" t="s">
        <v>134</v>
      </c>
      <c r="F81" s="8">
        <f>'[1]سند صرف'!$CU$1458</f>
        <v>6184</v>
      </c>
      <c r="G81" s="9"/>
    </row>
    <row r="82" spans="3:7" ht="21.75" thickBot="1">
      <c r="C82" s="18"/>
      <c r="D82" s="17"/>
      <c r="E82" s="10" t="s">
        <v>135</v>
      </c>
      <c r="F82" s="8">
        <f>'[1]سند صرف'!$CV$1458</f>
        <v>11020</v>
      </c>
      <c r="G82" s="9"/>
    </row>
    <row r="83" spans="3:7" ht="21.75" thickBot="1">
      <c r="C83" s="18"/>
      <c r="D83" s="17"/>
      <c r="E83" s="10" t="s">
        <v>136</v>
      </c>
      <c r="F83" s="8">
        <f>SUM(F3:F82)</f>
        <v>1629227.3330400006</v>
      </c>
    </row>
    <row r="84" spans="3:7" ht="21.75" thickBot="1">
      <c r="C84" s="5"/>
      <c r="D84" s="11"/>
      <c r="E84" s="7" t="s">
        <v>137</v>
      </c>
      <c r="F84" s="8">
        <f>'[1]سند صرف'!$BW$1458</f>
        <v>34500</v>
      </c>
      <c r="G84" s="9"/>
    </row>
    <row r="85" spans="3:7" ht="21.75" thickBot="1">
      <c r="C85" s="5"/>
      <c r="D85" s="11"/>
      <c r="E85" s="7" t="s">
        <v>138</v>
      </c>
      <c r="F85" s="8"/>
      <c r="G85" s="9"/>
    </row>
    <row r="86" spans="3:7" ht="21.75" thickBot="1">
      <c r="C86" s="5"/>
      <c r="D86" s="11"/>
      <c r="E86" s="7" t="s">
        <v>139</v>
      </c>
      <c r="F86" s="8">
        <f>'[1]سند صرف'!$BT$1458</f>
        <v>355692</v>
      </c>
      <c r="G86" s="9"/>
    </row>
    <row r="87" spans="3:7" ht="25.5" thickBot="1">
      <c r="C87" s="5"/>
      <c r="D87" s="11"/>
      <c r="E87" s="19" t="s">
        <v>140</v>
      </c>
      <c r="F87" s="8">
        <f>F84+F86</f>
        <v>390192</v>
      </c>
    </row>
    <row r="88" spans="3:7" ht="25.5" thickBot="1">
      <c r="C88" s="5"/>
      <c r="D88" s="11"/>
      <c r="E88" s="19" t="s">
        <v>141</v>
      </c>
      <c r="F88" s="11"/>
    </row>
    <row r="89" spans="3:7" ht="21.75" thickBot="1">
      <c r="C89" s="5"/>
      <c r="D89" s="11"/>
      <c r="E89" s="7" t="s">
        <v>142</v>
      </c>
      <c r="F89" s="8">
        <f>'[1]سند صرف'!$CW$1458</f>
        <v>5287</v>
      </c>
      <c r="G89" s="9"/>
    </row>
    <row r="90" spans="3:7" ht="21.75" thickBot="1">
      <c r="C90" s="5"/>
      <c r="D90" s="11"/>
      <c r="E90" s="7" t="s">
        <v>143</v>
      </c>
      <c r="F90" s="8">
        <f>'[1]سند صرف'!$CX$1458</f>
        <v>203303</v>
      </c>
      <c r="G90" s="9"/>
    </row>
    <row r="91" spans="3:7" ht="21.75" thickBot="1">
      <c r="C91" s="5"/>
      <c r="D91" s="11"/>
      <c r="E91" s="7" t="s">
        <v>144</v>
      </c>
      <c r="F91" s="8">
        <f>'[1]سند صرف'!$BC$1458</f>
        <v>752</v>
      </c>
      <c r="G91" s="9"/>
    </row>
    <row r="92" spans="3:7" ht="21.75" thickBot="1">
      <c r="C92" s="5"/>
      <c r="D92" s="11"/>
      <c r="E92" s="7" t="s">
        <v>145</v>
      </c>
      <c r="F92" s="8">
        <f>'[1]سند صرف'!$CY$1458</f>
        <v>209977</v>
      </c>
    </row>
    <row r="93" spans="3:7" ht="21.75" thickBot="1">
      <c r="C93" s="5"/>
      <c r="D93" s="11"/>
      <c r="E93" s="7" t="s">
        <v>146</v>
      </c>
      <c r="F93" s="8">
        <f>'[1]سند صرف'!$CZ$1458</f>
        <v>11878</v>
      </c>
      <c r="G93" s="9"/>
    </row>
    <row r="94" spans="3:7" ht="21.75" thickBot="1">
      <c r="C94" s="18"/>
      <c r="D94" s="17"/>
      <c r="E94" s="7" t="s">
        <v>147</v>
      </c>
      <c r="F94" s="8">
        <f>'[1]سند صرف'!$DA$1458</f>
        <v>11540</v>
      </c>
      <c r="G94" s="9"/>
    </row>
    <row r="95" spans="3:7" ht="21.75" thickBot="1">
      <c r="C95" s="18"/>
      <c r="D95" s="11"/>
      <c r="E95" s="7" t="s">
        <v>148</v>
      </c>
      <c r="F95" s="8">
        <f>'[1]سند صرف'!$DB$1458</f>
        <v>30085</v>
      </c>
      <c r="G95" s="9"/>
    </row>
    <row r="96" spans="3:7" ht="21.75" thickBot="1">
      <c r="C96" s="18"/>
      <c r="D96" s="11"/>
      <c r="E96" s="7" t="s">
        <v>149</v>
      </c>
      <c r="F96" s="8">
        <f>'[1]سند صرف'!$DC$1458</f>
        <v>18673.43</v>
      </c>
      <c r="G96" s="9"/>
    </row>
    <row r="97" spans="3:7" ht="21.75" thickBot="1">
      <c r="C97" s="18"/>
      <c r="D97" s="11"/>
      <c r="E97" s="7" t="s">
        <v>150</v>
      </c>
      <c r="F97" s="8">
        <f>'[1]سند صرف'!$DD$1458</f>
        <v>72182</v>
      </c>
      <c r="G97" s="9"/>
    </row>
    <row r="98" spans="3:7" ht="21.75" thickBot="1">
      <c r="C98" s="18"/>
      <c r="D98" s="11"/>
      <c r="E98" s="7" t="s">
        <v>151</v>
      </c>
      <c r="F98" s="8">
        <f>'[1]سند صرف'!$DE$1458</f>
        <v>654.48</v>
      </c>
      <c r="G98" s="9"/>
    </row>
    <row r="99" spans="3:7" ht="25.5" thickBot="1">
      <c r="C99" s="5"/>
      <c r="D99" s="11"/>
      <c r="E99" s="19" t="s">
        <v>152</v>
      </c>
      <c r="F99" s="8">
        <f>SUM(F89:F98)</f>
        <v>564331.90999999992</v>
      </c>
    </row>
    <row r="100" spans="3:7" ht="21.75" thickBot="1">
      <c r="C100" s="5"/>
      <c r="D100" s="17"/>
      <c r="E100" s="10" t="s">
        <v>153</v>
      </c>
      <c r="F100" s="8">
        <f>'[1]سند صرف'!$BM$1458</f>
        <v>39000</v>
      </c>
      <c r="G100" s="9"/>
    </row>
    <row r="101" spans="3:7" ht="21.75" thickBot="1">
      <c r="C101" s="5"/>
      <c r="D101" s="11"/>
      <c r="E101" s="10" t="s">
        <v>154</v>
      </c>
      <c r="F101" s="8">
        <f>'[1]سند صرف'!$BY$1458</f>
        <v>55712</v>
      </c>
      <c r="G101" s="9"/>
    </row>
    <row r="102" spans="3:7" ht="21.75" thickBot="1">
      <c r="C102" s="5"/>
      <c r="D102" s="11"/>
      <c r="E102" s="10" t="s">
        <v>155</v>
      </c>
      <c r="F102" s="8">
        <f>'[1]سند صرف'!$BV$1458</f>
        <v>364189</v>
      </c>
      <c r="G102" s="9"/>
    </row>
    <row r="103" spans="3:7" ht="21.75" thickBot="1">
      <c r="C103" s="5"/>
      <c r="D103" s="11"/>
      <c r="E103" s="10" t="s">
        <v>156</v>
      </c>
      <c r="F103" s="8">
        <f>'[1]سند صرف'!$BS$1458</f>
        <v>0.83333333325572312</v>
      </c>
    </row>
    <row r="104" spans="3:7" ht="21.75" thickBot="1">
      <c r="C104" s="18"/>
      <c r="D104" s="17"/>
      <c r="E104" s="10" t="s">
        <v>157</v>
      </c>
      <c r="F104" s="8"/>
      <c r="G104" s="9"/>
    </row>
    <row r="105" spans="3:7" ht="21.75" thickBot="1">
      <c r="C105" s="18"/>
      <c r="D105" s="17"/>
      <c r="E105" s="10" t="s">
        <v>158</v>
      </c>
      <c r="F105" s="8">
        <f>'[1]سند صرف'!$BM$1458</f>
        <v>39000</v>
      </c>
      <c r="G105" s="9"/>
    </row>
    <row r="106" spans="3:7" ht="21.75" thickBot="1">
      <c r="C106" s="18"/>
      <c r="D106" s="17"/>
      <c r="E106" s="10" t="s">
        <v>159</v>
      </c>
      <c r="F106" s="8">
        <f>'[1]سند صرف'!$BR$1458</f>
        <v>55355</v>
      </c>
      <c r="G106" s="9"/>
    </row>
    <row r="107" spans="3:7" ht="28.5" thickBot="1">
      <c r="C107" s="18"/>
      <c r="D107" s="17"/>
      <c r="E107" s="20" t="s">
        <v>160</v>
      </c>
      <c r="F107" s="21">
        <f>SUM(F100:F106)</f>
        <v>553256.83333333326</v>
      </c>
    </row>
    <row r="108" spans="3:7" ht="21.75" thickBot="1">
      <c r="C108" s="5"/>
      <c r="D108" s="11"/>
      <c r="E108" s="7" t="s">
        <v>161</v>
      </c>
      <c r="F108" s="8">
        <f>'[1]سند صرف'!$DG$1458</f>
        <v>85122</v>
      </c>
      <c r="G108" s="9"/>
    </row>
    <row r="109" spans="3:7" ht="21.75" thickBot="1">
      <c r="C109" s="5"/>
      <c r="D109" s="11"/>
      <c r="E109" s="10" t="s">
        <v>162</v>
      </c>
      <c r="F109" s="8">
        <f>'[1]سند صرف'!$DH$1458</f>
        <v>0</v>
      </c>
      <c r="G109" s="9"/>
    </row>
    <row r="110" spans="3:7" ht="21.75" thickBot="1">
      <c r="C110" s="5"/>
      <c r="D110" s="11"/>
      <c r="E110" s="7" t="s">
        <v>163</v>
      </c>
      <c r="F110" s="8">
        <f>'[1]سند صرف'!$DI$1458</f>
        <v>19683</v>
      </c>
      <c r="G110" s="9"/>
    </row>
    <row r="111" spans="3:7" ht="21.75" thickBot="1">
      <c r="C111" s="5"/>
      <c r="D111" s="11"/>
      <c r="E111" s="7" t="s">
        <v>164</v>
      </c>
      <c r="F111" s="8">
        <f>'[1]سند صرف'!$DJ$1458</f>
        <v>23094</v>
      </c>
      <c r="G111" s="9"/>
    </row>
    <row r="112" spans="3:7" ht="21.75" thickBot="1">
      <c r="C112" s="5"/>
      <c r="D112" s="11"/>
      <c r="E112" s="7" t="s">
        <v>165</v>
      </c>
      <c r="F112" s="8">
        <f>'[1]سند صرف'!$DK$1458</f>
        <v>0</v>
      </c>
      <c r="G112" s="9"/>
    </row>
    <row r="113" spans="3:11" ht="25.5" thickBot="1">
      <c r="C113" s="5"/>
      <c r="D113" s="11"/>
      <c r="E113" s="19" t="s">
        <v>166</v>
      </c>
      <c r="F113" s="8">
        <f>SUM(F108:F112)</f>
        <v>127899</v>
      </c>
    </row>
    <row r="114" spans="3:11" ht="28.5" thickBot="1">
      <c r="C114" s="22" t="s">
        <v>167</v>
      </c>
      <c r="D114" s="23">
        <f>D8+D9+D28+D37+D72+D77+D78+D79</f>
        <v>3536162.06</v>
      </c>
      <c r="E114" s="20" t="s">
        <v>168</v>
      </c>
      <c r="F114" s="24">
        <f>F83+F87+F99+F107+F113</f>
        <v>3264907.076373334</v>
      </c>
    </row>
    <row r="115" spans="3:11" ht="25.5" thickBot="1">
      <c r="C115" s="14" t="s">
        <v>169</v>
      </c>
      <c r="D115" s="25">
        <v>759467.16937999986</v>
      </c>
      <c r="E115" s="19" t="s">
        <v>170</v>
      </c>
      <c r="F115" s="25">
        <f>D116-F114</f>
        <v>1030722.1530066663</v>
      </c>
    </row>
    <row r="116" spans="3:11" ht="25.5" thickBot="1">
      <c r="C116" s="14" t="s">
        <v>171</v>
      </c>
      <c r="D116" s="25">
        <f>D114+D115</f>
        <v>4295629.2293800004</v>
      </c>
      <c r="E116" s="19" t="s">
        <v>171</v>
      </c>
      <c r="F116" s="21">
        <f>D116</f>
        <v>4295629.2293800004</v>
      </c>
    </row>
    <row r="117" spans="3:11" ht="23.25"/>
    <row r="118" spans="3:11" ht="23.25">
      <c r="F118" s="29"/>
    </row>
    <row r="119" spans="3:11" ht="23.25">
      <c r="K119" s="30"/>
    </row>
    <row r="120" spans="3:11" ht="23.25"/>
    <row r="121" spans="3:11" ht="23.25"/>
    <row r="122" spans="3:11" ht="23.25"/>
    <row r="123" spans="3:11" ht="23.25"/>
  </sheetData>
  <mergeCells count="3">
    <mergeCell ref="C1:F1"/>
    <mergeCell ref="C2:D2"/>
    <mergeCell ref="E2:F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2020-01-25T09:03:37Z</dcterms:modified>
</cp:coreProperties>
</file>